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Quantitative Methods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" i="1" l="1"/>
  <c r="U5" i="1"/>
  <c r="O15" i="1"/>
  <c r="G15" i="1"/>
  <c r="R18" i="1"/>
  <c r="R19" i="1" s="1"/>
  <c r="R15" i="1"/>
  <c r="R13" i="1"/>
  <c r="Q13" i="1"/>
  <c r="R12" i="1"/>
  <c r="Q12" i="1"/>
  <c r="R11" i="1"/>
  <c r="Q11" i="1"/>
  <c r="R10" i="1"/>
  <c r="Q10" i="1"/>
  <c r="R9" i="1"/>
  <c r="Q9" i="1"/>
  <c r="R8" i="1"/>
  <c r="Q8" i="1"/>
  <c r="R7" i="1"/>
  <c r="Q7" i="1"/>
  <c r="R6" i="1"/>
  <c r="Q6" i="1"/>
  <c r="R5" i="1"/>
  <c r="Q5" i="1"/>
  <c r="R4" i="1"/>
  <c r="Q4" i="1"/>
  <c r="P4" i="1"/>
  <c r="J19" i="1"/>
  <c r="J18" i="1"/>
  <c r="J15" i="1"/>
  <c r="J5" i="1"/>
  <c r="J6" i="1"/>
  <c r="J7" i="1"/>
  <c r="J8" i="1"/>
  <c r="J9" i="1"/>
  <c r="J10" i="1"/>
  <c r="J11" i="1"/>
  <c r="J12" i="1"/>
  <c r="J13" i="1"/>
  <c r="J4" i="1"/>
  <c r="I5" i="1"/>
  <c r="I6" i="1"/>
  <c r="I7" i="1"/>
  <c r="I8" i="1"/>
  <c r="I9" i="1"/>
  <c r="I10" i="1"/>
  <c r="I11" i="1"/>
  <c r="I12" i="1"/>
  <c r="I13" i="1"/>
  <c r="I4" i="1"/>
  <c r="C16" i="1"/>
  <c r="B16" i="1"/>
  <c r="C15" i="1"/>
  <c r="B15" i="1"/>
</calcChain>
</file>

<file path=xl/sharedStrings.xml><?xml version="1.0" encoding="utf-8"?>
<sst xmlns="http://schemas.openxmlformats.org/spreadsheetml/2006/main" count="22" uniqueCount="15">
  <si>
    <t>median</t>
  </si>
  <si>
    <t>average</t>
  </si>
  <si>
    <t>x</t>
  </si>
  <si>
    <t>x bar</t>
  </si>
  <si>
    <t>x - xbar</t>
  </si>
  <si>
    <t>(x - xbar squared)</t>
  </si>
  <si>
    <t>sum</t>
  </si>
  <si>
    <t>n-1</t>
  </si>
  <si>
    <t>variance</t>
  </si>
  <si>
    <t>std dev</t>
  </si>
  <si>
    <t>CBR</t>
  </si>
  <si>
    <t>CDR</t>
  </si>
  <si>
    <t>cdr</t>
  </si>
  <si>
    <t>xbar</t>
  </si>
  <si>
    <t>z=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</si>
</sst>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164" fontId="2" fillId="0" borderId="0" xfId="0" applyNumberFormat="1" applyFont="1"/>
    <xf numFmtId="0" fontId="2" fillId="0" borderId="0" xfId="0" applyFont="1"/>
    <xf numFmtId="0" fontId="3" fillId="0" borderId="0" xfId="0" applyFont="1"/>
    <xf numFmtId="2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20"/>
  <sheetViews>
    <sheetView tabSelected="1" zoomScale="136" zoomScaleNormal="136" workbookViewId="0">
      <selection activeCell="U6" sqref="U6"/>
    </sheetView>
  </sheetViews>
  <sheetFormatPr defaultRowHeight="15" x14ac:dyDescent="0.25"/>
  <cols>
    <col min="1" max="1" width="11.140625" customWidth="1"/>
    <col min="2" max="2" width="12.140625" bestFit="1" customWidth="1"/>
    <col min="7" max="7" width="9.140625" style="2"/>
    <col min="8" max="8" width="8.140625" customWidth="1"/>
    <col min="9" max="9" width="10.140625" customWidth="1"/>
    <col min="12" max="12" width="5.140625" customWidth="1"/>
    <col min="13" max="13" width="3.42578125" customWidth="1"/>
    <col min="14" max="14" width="2.85546875" customWidth="1"/>
    <col min="20" max="20" width="3.85546875" customWidth="1"/>
    <col min="21" max="21" width="13.42578125" customWidth="1"/>
  </cols>
  <sheetData>
    <row r="3" spans="1:21" ht="21" x14ac:dyDescent="0.35">
      <c r="B3" t="s">
        <v>10</v>
      </c>
      <c r="C3" t="s">
        <v>11</v>
      </c>
      <c r="G3" s="3" t="s">
        <v>2</v>
      </c>
      <c r="H3" s="1" t="s">
        <v>3</v>
      </c>
      <c r="I3" s="1" t="s">
        <v>4</v>
      </c>
      <c r="J3" s="1" t="s">
        <v>5</v>
      </c>
      <c r="K3" s="1"/>
      <c r="L3" s="1"/>
      <c r="M3" s="1"/>
      <c r="N3" s="1"/>
      <c r="O3" s="1" t="s">
        <v>12</v>
      </c>
      <c r="P3" s="1" t="s">
        <v>13</v>
      </c>
      <c r="Q3" s="1" t="s">
        <v>4</v>
      </c>
      <c r="R3" s="1" t="s">
        <v>5</v>
      </c>
      <c r="S3" s="1"/>
      <c r="T3" s="1"/>
    </row>
    <row r="4" spans="1:21" ht="21" x14ac:dyDescent="0.35">
      <c r="A4" s="1"/>
      <c r="B4" s="1">
        <v>37</v>
      </c>
      <c r="C4" s="1">
        <v>8</v>
      </c>
      <c r="G4" s="3">
        <v>37</v>
      </c>
      <c r="H4" s="5">
        <v>22.8</v>
      </c>
      <c r="I4" s="5">
        <f>G4-H4</f>
        <v>14.2</v>
      </c>
      <c r="J4" s="1">
        <f>I4*I4</f>
        <v>201.64</v>
      </c>
      <c r="K4" s="1"/>
      <c r="L4" s="1"/>
      <c r="M4" s="1"/>
      <c r="N4" s="1"/>
      <c r="O4" s="1">
        <v>8</v>
      </c>
      <c r="P4" s="6">
        <f>C15</f>
        <v>7.8</v>
      </c>
      <c r="Q4" s="7">
        <f>O4-P4</f>
        <v>0.20000000000000018</v>
      </c>
      <c r="R4" s="8">
        <f>Q4*Q4</f>
        <v>4.000000000000007E-2</v>
      </c>
      <c r="S4" s="1"/>
      <c r="T4" s="1"/>
    </row>
    <row r="5" spans="1:21" ht="23.25" x14ac:dyDescent="0.35">
      <c r="A5" s="1"/>
      <c r="B5" s="1">
        <v>51</v>
      </c>
      <c r="C5" s="1">
        <v>15</v>
      </c>
      <c r="G5" s="3">
        <v>51</v>
      </c>
      <c r="H5" s="5">
        <v>22.8</v>
      </c>
      <c r="I5" s="5">
        <f t="shared" ref="I5:I13" si="0">G5-H5</f>
        <v>28.2</v>
      </c>
      <c r="J5" s="1">
        <f t="shared" ref="J5:J13" si="1">I5*I5</f>
        <v>795.24</v>
      </c>
      <c r="K5" s="1"/>
      <c r="L5" s="1"/>
      <c r="M5" s="1"/>
      <c r="N5" s="1"/>
      <c r="O5" s="1">
        <v>15</v>
      </c>
      <c r="P5" s="1">
        <v>7.8</v>
      </c>
      <c r="Q5" s="7">
        <f t="shared" ref="Q5:Q13" si="2">O5-P5</f>
        <v>7.2</v>
      </c>
      <c r="R5" s="8">
        <f t="shared" ref="R5:R13" si="3">Q5*Q5</f>
        <v>51.84</v>
      </c>
      <c r="S5" s="1"/>
      <c r="T5" s="1" t="s">
        <v>14</v>
      </c>
      <c r="U5" s="9">
        <f>(O5-C15)/R19</f>
        <v>1.8549145437463608</v>
      </c>
    </row>
    <row r="6" spans="1:21" ht="23.25" x14ac:dyDescent="0.35">
      <c r="A6" s="1"/>
      <c r="B6" s="1">
        <v>44</v>
      </c>
      <c r="C6" s="1">
        <v>11</v>
      </c>
      <c r="G6" s="3">
        <v>44</v>
      </c>
      <c r="H6" s="5">
        <v>22.8</v>
      </c>
      <c r="I6" s="5">
        <f t="shared" si="0"/>
        <v>21.2</v>
      </c>
      <c r="J6" s="1">
        <f t="shared" si="1"/>
        <v>449.44</v>
      </c>
      <c r="K6" s="1"/>
      <c r="L6" s="1"/>
      <c r="M6" s="1"/>
      <c r="N6" s="1"/>
      <c r="O6" s="1">
        <v>11</v>
      </c>
      <c r="P6" s="1">
        <v>7.8</v>
      </c>
      <c r="Q6" s="7">
        <f t="shared" si="2"/>
        <v>3.2</v>
      </c>
      <c r="R6" s="8">
        <f t="shared" si="3"/>
        <v>10.240000000000002</v>
      </c>
      <c r="S6" s="1"/>
      <c r="T6" s="1" t="s">
        <v>14</v>
      </c>
      <c r="U6" s="10">
        <f>(O6-C15)/R19</f>
        <v>0.82440646388727146</v>
      </c>
    </row>
    <row r="7" spans="1:21" ht="21" x14ac:dyDescent="0.35">
      <c r="A7" s="1"/>
      <c r="B7" s="1">
        <v>19</v>
      </c>
      <c r="C7" s="1">
        <v>4</v>
      </c>
      <c r="G7" s="3">
        <v>19</v>
      </c>
      <c r="H7" s="5">
        <v>22.8</v>
      </c>
      <c r="I7" s="5">
        <f t="shared" si="0"/>
        <v>-3.8000000000000007</v>
      </c>
      <c r="J7" s="1">
        <f t="shared" si="1"/>
        <v>14.440000000000005</v>
      </c>
      <c r="K7" s="1"/>
      <c r="L7" s="1"/>
      <c r="M7" s="1"/>
      <c r="N7" s="1"/>
      <c r="O7" s="1">
        <v>4</v>
      </c>
      <c r="P7" s="1">
        <v>7.8</v>
      </c>
      <c r="Q7" s="7">
        <f t="shared" si="2"/>
        <v>-3.8</v>
      </c>
      <c r="R7" s="8">
        <f t="shared" si="3"/>
        <v>14.44</v>
      </c>
      <c r="S7" s="1"/>
      <c r="T7" s="1"/>
    </row>
    <row r="8" spans="1:21" ht="21" x14ac:dyDescent="0.35">
      <c r="A8" s="1"/>
      <c r="B8" s="1">
        <v>19</v>
      </c>
      <c r="C8" s="1">
        <v>2</v>
      </c>
      <c r="G8" s="3">
        <v>19</v>
      </c>
      <c r="H8" s="5">
        <v>22.8</v>
      </c>
      <c r="I8" s="5">
        <f t="shared" si="0"/>
        <v>-3.8000000000000007</v>
      </c>
      <c r="J8" s="1">
        <f t="shared" si="1"/>
        <v>14.440000000000005</v>
      </c>
      <c r="K8" s="1"/>
      <c r="L8" s="1"/>
      <c r="M8" s="1"/>
      <c r="N8" s="1"/>
      <c r="O8" s="1">
        <v>2</v>
      </c>
      <c r="P8" s="1">
        <v>7.8</v>
      </c>
      <c r="Q8" s="7">
        <f t="shared" si="2"/>
        <v>-5.8</v>
      </c>
      <c r="R8" s="8">
        <f t="shared" si="3"/>
        <v>33.64</v>
      </c>
      <c r="S8" s="1"/>
      <c r="T8" s="1"/>
    </row>
    <row r="9" spans="1:21" ht="21" x14ac:dyDescent="0.35">
      <c r="A9" s="1"/>
      <c r="B9" s="1">
        <v>16</v>
      </c>
      <c r="C9" s="1">
        <v>4</v>
      </c>
      <c r="G9" s="3">
        <v>16</v>
      </c>
      <c r="H9" s="5">
        <v>22.8</v>
      </c>
      <c r="I9" s="5">
        <f t="shared" si="0"/>
        <v>-6.8000000000000007</v>
      </c>
      <c r="J9" s="1">
        <f t="shared" si="1"/>
        <v>46.240000000000009</v>
      </c>
      <c r="K9" s="1"/>
      <c r="L9" s="1"/>
      <c r="M9" s="1"/>
      <c r="N9" s="1"/>
      <c r="O9" s="1">
        <v>4</v>
      </c>
      <c r="P9" s="1">
        <v>7.8</v>
      </c>
      <c r="Q9" s="7">
        <f t="shared" si="2"/>
        <v>-3.8</v>
      </c>
      <c r="R9" s="8">
        <f t="shared" si="3"/>
        <v>14.44</v>
      </c>
      <c r="S9" s="1"/>
      <c r="T9" s="1"/>
    </row>
    <row r="10" spans="1:21" ht="21" x14ac:dyDescent="0.35">
      <c r="A10" s="1"/>
      <c r="B10" s="1">
        <v>12</v>
      </c>
      <c r="C10" s="1">
        <v>7</v>
      </c>
      <c r="G10" s="3">
        <v>12</v>
      </c>
      <c r="H10" s="5">
        <v>22.8</v>
      </c>
      <c r="I10" s="5">
        <f t="shared" si="0"/>
        <v>-10.8</v>
      </c>
      <c r="J10" s="1">
        <f t="shared" si="1"/>
        <v>116.64000000000001</v>
      </c>
      <c r="K10" s="1"/>
      <c r="L10" s="1"/>
      <c r="M10" s="1"/>
      <c r="N10" s="1"/>
      <c r="O10" s="1">
        <v>7</v>
      </c>
      <c r="P10" s="1">
        <v>7.8</v>
      </c>
      <c r="Q10" s="7">
        <f t="shared" si="2"/>
        <v>-0.79999999999999982</v>
      </c>
      <c r="R10" s="8">
        <f t="shared" si="3"/>
        <v>0.63999999999999968</v>
      </c>
      <c r="S10" s="1"/>
      <c r="T10" s="1"/>
    </row>
    <row r="11" spans="1:21" ht="21" x14ac:dyDescent="0.35">
      <c r="A11" s="1"/>
      <c r="B11" s="1">
        <v>11</v>
      </c>
      <c r="C11" s="1">
        <v>7</v>
      </c>
      <c r="G11" s="3">
        <v>11</v>
      </c>
      <c r="H11" s="5">
        <v>22.8</v>
      </c>
      <c r="I11" s="5">
        <f t="shared" si="0"/>
        <v>-11.8</v>
      </c>
      <c r="J11" s="1">
        <f t="shared" si="1"/>
        <v>139.24</v>
      </c>
      <c r="K11" s="1"/>
      <c r="L11" s="1"/>
      <c r="M11" s="1"/>
      <c r="N11" s="1"/>
      <c r="O11" s="1">
        <v>7</v>
      </c>
      <c r="P11" s="1">
        <v>7.8</v>
      </c>
      <c r="Q11" s="7">
        <f t="shared" si="2"/>
        <v>-0.79999999999999982</v>
      </c>
      <c r="R11" s="8">
        <f t="shared" si="3"/>
        <v>0.63999999999999968</v>
      </c>
      <c r="S11" s="1"/>
      <c r="T11" s="1"/>
    </row>
    <row r="12" spans="1:21" ht="21" x14ac:dyDescent="0.35">
      <c r="A12" s="1"/>
      <c r="B12" s="1">
        <v>11</v>
      </c>
      <c r="C12" s="1">
        <v>10</v>
      </c>
      <c r="G12" s="3">
        <v>11</v>
      </c>
      <c r="H12" s="5">
        <v>22.8</v>
      </c>
      <c r="I12" s="5">
        <f t="shared" si="0"/>
        <v>-11.8</v>
      </c>
      <c r="J12" s="1">
        <f t="shared" si="1"/>
        <v>139.24</v>
      </c>
      <c r="K12" s="1"/>
      <c r="L12" s="1"/>
      <c r="M12" s="1"/>
      <c r="N12" s="1"/>
      <c r="O12" s="1">
        <v>10</v>
      </c>
      <c r="P12" s="1">
        <v>7.8</v>
      </c>
      <c r="Q12" s="7">
        <f t="shared" si="2"/>
        <v>2.2000000000000002</v>
      </c>
      <c r="R12" s="8">
        <f t="shared" si="3"/>
        <v>4.8400000000000007</v>
      </c>
      <c r="S12" s="1"/>
      <c r="T12" s="1"/>
    </row>
    <row r="13" spans="1:21" ht="21" x14ac:dyDescent="0.35">
      <c r="A13" s="1"/>
      <c r="B13" s="1">
        <v>8</v>
      </c>
      <c r="C13" s="1">
        <v>10</v>
      </c>
      <c r="G13" s="3">
        <v>8</v>
      </c>
      <c r="H13" s="5">
        <v>22.8</v>
      </c>
      <c r="I13" s="5">
        <f t="shared" si="0"/>
        <v>-14.8</v>
      </c>
      <c r="J13" s="1">
        <f t="shared" si="1"/>
        <v>219.04000000000002</v>
      </c>
      <c r="K13" s="1"/>
      <c r="L13" s="1"/>
      <c r="M13" s="1"/>
      <c r="N13" s="1"/>
      <c r="O13" s="1">
        <v>10</v>
      </c>
      <c r="P13" s="1">
        <v>7.8</v>
      </c>
      <c r="Q13" s="7">
        <f t="shared" si="2"/>
        <v>2.2000000000000002</v>
      </c>
      <c r="R13" s="8">
        <f t="shared" si="3"/>
        <v>4.8400000000000007</v>
      </c>
      <c r="S13" s="1"/>
      <c r="T13" s="1"/>
    </row>
    <row r="14" spans="1:21" ht="21" x14ac:dyDescent="0.35">
      <c r="A14" s="1"/>
      <c r="B14" s="1"/>
      <c r="C14" s="1"/>
    </row>
    <row r="15" spans="1:21" ht="21" x14ac:dyDescent="0.35">
      <c r="A15" s="1" t="s">
        <v>1</v>
      </c>
      <c r="B15" s="4">
        <f>AVERAGE(B4:B13)</f>
        <v>22.8</v>
      </c>
      <c r="C15" s="1">
        <f>AVERAGE(C4:C13)</f>
        <v>7.8</v>
      </c>
      <c r="G15" s="3">
        <f>_xlfn.STDEV.S(G4:G13)</f>
        <v>15.404184135775868</v>
      </c>
      <c r="H15" s="1"/>
      <c r="I15" s="4" t="s">
        <v>6</v>
      </c>
      <c r="J15" s="1">
        <f>SUM(J4:J14)</f>
        <v>2135.6000000000004</v>
      </c>
      <c r="K15" s="1"/>
      <c r="L15" s="1"/>
      <c r="M15" s="1"/>
      <c r="O15" s="3">
        <f>_xlfn.STDEV.S(O4:O13)</f>
        <v>3.8815804341359037</v>
      </c>
      <c r="Q15" s="4" t="s">
        <v>6</v>
      </c>
      <c r="R15" s="1">
        <f>SUM(R4:R14)</f>
        <v>135.6</v>
      </c>
    </row>
    <row r="16" spans="1:21" ht="21" x14ac:dyDescent="0.35">
      <c r="A16" s="1" t="s">
        <v>0</v>
      </c>
      <c r="B16" s="1">
        <f>MEDIAN(B4:B13)</f>
        <v>17.5</v>
      </c>
      <c r="C16" s="1">
        <f>MEDIAN(C4:C13)</f>
        <v>7.5</v>
      </c>
      <c r="H16" s="1"/>
      <c r="I16" s="1" t="s">
        <v>7</v>
      </c>
      <c r="J16" s="1">
        <v>9</v>
      </c>
      <c r="K16" s="1"/>
      <c r="L16" s="1"/>
      <c r="M16" s="1"/>
      <c r="Q16" s="1" t="s">
        <v>7</v>
      </c>
      <c r="R16" s="1">
        <v>9</v>
      </c>
    </row>
    <row r="17" spans="1:18" ht="21" x14ac:dyDescent="0.35">
      <c r="A17" s="1"/>
      <c r="B17" s="1"/>
      <c r="C17" s="1"/>
      <c r="H17" s="1"/>
      <c r="I17" s="1"/>
      <c r="J17" s="1"/>
      <c r="K17" s="1"/>
      <c r="L17" s="1"/>
      <c r="M17" s="1"/>
      <c r="Q17" s="1"/>
      <c r="R17" s="1"/>
    </row>
    <row r="18" spans="1:18" ht="21" x14ac:dyDescent="0.35">
      <c r="H18" s="1"/>
      <c r="I18" s="1" t="s">
        <v>8</v>
      </c>
      <c r="J18" s="1">
        <f>J15/J16</f>
        <v>237.28888888888892</v>
      </c>
      <c r="K18" s="1"/>
      <c r="L18" s="1"/>
      <c r="M18" s="1"/>
      <c r="Q18" s="1" t="s">
        <v>8</v>
      </c>
      <c r="R18" s="1">
        <f>R15/R16</f>
        <v>15.066666666666666</v>
      </c>
    </row>
    <row r="19" spans="1:18" ht="21" x14ac:dyDescent="0.35">
      <c r="H19" s="1"/>
      <c r="I19" s="1" t="s">
        <v>9</v>
      </c>
      <c r="J19" s="1">
        <f>SQRT(J18)</f>
        <v>15.404184135775868</v>
      </c>
      <c r="K19" s="1"/>
      <c r="L19" s="1"/>
      <c r="M19" s="1"/>
      <c r="Q19" s="1" t="s">
        <v>9</v>
      </c>
      <c r="R19" s="1">
        <f>SQRT(R18)</f>
        <v>3.8815804341359033</v>
      </c>
    </row>
    <row r="20" spans="1:18" ht="21" x14ac:dyDescent="0.35">
      <c r="H20" s="1"/>
      <c r="I20" s="1"/>
      <c r="J20" s="1"/>
      <c r="K20" s="1"/>
      <c r="L20" s="1"/>
      <c r="M20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Western Oregon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Western Oregon University</dc:creator>
  <cp:lastModifiedBy>Western Oregon University</cp:lastModifiedBy>
  <dcterms:created xsi:type="dcterms:W3CDTF">2016-04-07T21:21:52Z</dcterms:created>
  <dcterms:modified xsi:type="dcterms:W3CDTF">2016-04-07T22:37:33Z</dcterms:modified>
</cp:coreProperties>
</file>